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ownloads\"/>
    </mc:Choice>
  </mc:AlternateContent>
  <xr:revisionPtr revIDLastSave="0" documentId="13_ncr:1_{D344BC13-505C-4409-A03D-9DA10882BF4C}" xr6:coauthVersionLast="47" xr6:coauthVersionMax="47" xr10:uidLastSave="{00000000-0000-0000-0000-000000000000}"/>
  <bookViews>
    <workbookView xWindow="28680" yWindow="-120" windowWidth="29040" windowHeight="15720" xr2:uid="{D9465C87-295C-405B-8BD8-D12C64DDF2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D16" i="1"/>
  <c r="M60" i="1"/>
  <c r="M29" i="1" l="1"/>
  <c r="M30" i="1" l="1"/>
  <c r="M62" i="1"/>
  <c r="F22" i="1"/>
  <c r="D22" i="1"/>
  <c r="G22" i="1"/>
  <c r="H22" i="1"/>
  <c r="E22" i="1"/>
  <c r="I22" i="1"/>
</calcChain>
</file>

<file path=xl/sharedStrings.xml><?xml version="1.0" encoding="utf-8"?>
<sst xmlns="http://schemas.openxmlformats.org/spreadsheetml/2006/main" count="48" uniqueCount="46">
  <si>
    <t>Cálculo de la transmitancia térmica del hueco</t>
  </si>
  <si>
    <r>
      <t>U</t>
    </r>
    <r>
      <rPr>
        <vertAlign val="subscript"/>
        <sz val="11"/>
        <rFont val="Tahoma"/>
        <family val="2"/>
      </rPr>
      <t xml:space="preserve">H,m  </t>
    </r>
    <r>
      <rPr>
        <sz val="11"/>
        <rFont val="Tahoma"/>
        <family val="2"/>
      </rPr>
      <t>=</t>
    </r>
  </si>
  <si>
    <r>
      <t>U</t>
    </r>
    <r>
      <rPr>
        <vertAlign val="subscript"/>
        <sz val="11"/>
        <rFont val="Tahoma"/>
        <family val="2"/>
      </rPr>
      <t xml:space="preserve">H,v </t>
    </r>
    <r>
      <rPr>
        <sz val="11"/>
        <rFont val="Tahoma"/>
        <family val="2"/>
      </rPr>
      <t xml:space="preserve"> =</t>
    </r>
  </si>
  <si>
    <r>
      <t>U</t>
    </r>
    <r>
      <rPr>
        <vertAlign val="subscript"/>
        <sz val="11"/>
        <rFont val="Tahoma"/>
        <family val="2"/>
      </rPr>
      <t xml:space="preserve">H,p </t>
    </r>
    <r>
      <rPr>
        <sz val="11"/>
        <rFont val="Tahoma"/>
        <family val="2"/>
      </rPr>
      <t xml:space="preserve"> =</t>
    </r>
  </si>
  <si>
    <r>
      <t>Ψ</t>
    </r>
    <r>
      <rPr>
        <vertAlign val="subscript"/>
        <sz val="11"/>
        <rFont val="Calibri"/>
        <family val="2"/>
        <scheme val="minor"/>
      </rPr>
      <t>v</t>
    </r>
    <r>
      <rPr>
        <sz val="11"/>
        <rFont val="Tahoma"/>
        <family val="2"/>
      </rPr>
      <t xml:space="preserve"> =</t>
    </r>
  </si>
  <si>
    <r>
      <t>Ψ</t>
    </r>
    <r>
      <rPr>
        <vertAlign val="subscript"/>
        <sz val="11"/>
        <rFont val="Calibri"/>
        <family val="2"/>
        <scheme val="minor"/>
      </rPr>
      <t>p</t>
    </r>
    <r>
      <rPr>
        <sz val="11"/>
        <rFont val="Tahoma"/>
        <family val="2"/>
      </rPr>
      <t xml:space="preserve">  =</t>
    </r>
  </si>
  <si>
    <r>
      <t>A</t>
    </r>
    <r>
      <rPr>
        <vertAlign val="subscript"/>
        <sz val="11"/>
        <rFont val="Tahoma"/>
        <family val="2"/>
      </rPr>
      <t xml:space="preserve">H,v </t>
    </r>
    <r>
      <rPr>
        <sz val="11"/>
        <rFont val="Tahoma"/>
        <family val="2"/>
      </rPr>
      <t xml:space="preserve"> =</t>
    </r>
  </si>
  <si>
    <r>
      <t>A</t>
    </r>
    <r>
      <rPr>
        <vertAlign val="subscript"/>
        <sz val="11"/>
        <rFont val="Tahoma"/>
        <family val="2"/>
      </rPr>
      <t xml:space="preserve">H,m </t>
    </r>
    <r>
      <rPr>
        <sz val="11"/>
        <rFont val="Tahoma"/>
        <family val="2"/>
      </rPr>
      <t xml:space="preserve"> =</t>
    </r>
  </si>
  <si>
    <r>
      <t>A</t>
    </r>
    <r>
      <rPr>
        <vertAlign val="subscript"/>
        <sz val="11"/>
        <rFont val="Tahoma"/>
        <family val="2"/>
      </rPr>
      <t xml:space="preserve">H,p </t>
    </r>
    <r>
      <rPr>
        <sz val="11"/>
        <rFont val="Tahoma"/>
        <family val="2"/>
      </rPr>
      <t xml:space="preserve"> =</t>
    </r>
  </si>
  <si>
    <t>Transmitancia térmica del acristalamiento en W/m2K</t>
  </si>
  <si>
    <t>Transmitancia térmica del marco en W/m2K</t>
  </si>
  <si>
    <t>Transmitancia térmica de la zona con panel opaco o cajón de persiana W/m2K</t>
  </si>
  <si>
    <t>Área de la parte acristalada en m2</t>
  </si>
  <si>
    <t>Área del marco en m2</t>
  </si>
  <si>
    <t>Área de la parte con panel opaco o cajón de persiana en m2</t>
  </si>
  <si>
    <r>
      <t>l</t>
    </r>
    <r>
      <rPr>
        <vertAlign val="subscript"/>
        <sz val="11"/>
        <rFont val="Tahoma"/>
        <family val="2"/>
      </rPr>
      <t xml:space="preserve">p </t>
    </r>
    <r>
      <rPr>
        <sz val="11"/>
        <rFont val="Tahoma"/>
        <family val="2"/>
      </rPr>
      <t>=</t>
    </r>
  </si>
  <si>
    <r>
      <t>l</t>
    </r>
    <r>
      <rPr>
        <vertAlign val="subscript"/>
        <sz val="11"/>
        <rFont val="Tahoma"/>
        <family val="2"/>
      </rPr>
      <t>v</t>
    </r>
    <r>
      <rPr>
        <sz val="11"/>
        <rFont val="Tahoma"/>
        <family val="2"/>
      </rPr>
      <t xml:space="preserve"> =</t>
    </r>
  </si>
  <si>
    <t>Longitud de contacto entre marco y acristalamiento en m</t>
  </si>
  <si>
    <t>Longitud de contacto entre marco y paneles opacos o cajón de persiana en m</t>
  </si>
  <si>
    <t>Transmitancia térmica lineal debida al acoplamiento entre marco y acristalamiento en W/mK*</t>
  </si>
  <si>
    <t>Transmitancia térmica lineal debida al acoplamiento entre marco y paneles opacos o cajón de persiana en W/mK*</t>
  </si>
  <si>
    <t>*</t>
  </si>
  <si>
    <t>Fórmula de cálculo:</t>
  </si>
  <si>
    <t>Según apartado 2.1.4.1 del DA DB HE/1</t>
  </si>
  <si>
    <t>W/m2K</t>
  </si>
  <si>
    <r>
      <t>U</t>
    </r>
    <r>
      <rPr>
        <b/>
        <vertAlign val="subscript"/>
        <sz val="16"/>
        <rFont val="Tahoma"/>
        <family val="2"/>
      </rPr>
      <t xml:space="preserve">H  </t>
    </r>
    <r>
      <rPr>
        <b/>
        <sz val="16"/>
        <rFont val="Tahoma"/>
        <family val="2"/>
      </rPr>
      <t>=</t>
    </r>
  </si>
  <si>
    <t xml:space="preserve">Para cualquier consulta contactar a desarrollo.negocio@persax.es </t>
  </si>
  <si>
    <t xml:space="preserve">Incremento de transmitancia térmica del hueco por intercalarios y cajones de persiana integrados: </t>
  </si>
  <si>
    <t>Continúa hacia abajo</t>
  </si>
  <si>
    <t>% hueco cubierto por el marco</t>
  </si>
  <si>
    <t>α</t>
  </si>
  <si>
    <t>A</t>
  </si>
  <si>
    <t>B</t>
  </si>
  <si>
    <t>C</t>
  </si>
  <si>
    <t>D</t>
  </si>
  <si>
    <t>E</t>
  </si>
  <si>
    <t>Valor límite</t>
  </si>
  <si>
    <t>Zona climática</t>
  </si>
  <si>
    <t>¿Cumple?</t>
  </si>
  <si>
    <t>Comprobación cumplimiento en zona climática concreta (para saber la zona climática ver en Anejo B del DB HE):</t>
  </si>
  <si>
    <t>Transmitancia térmica (U) del marco =</t>
  </si>
  <si>
    <t>=</t>
  </si>
  <si>
    <t>Valores a introducir en HULC si queremos introducir el efecto del cajón de persiana (puede ser negativo si el cajón tiene menos transmitancia que la ventana)</t>
  </si>
  <si>
    <t>Valores a introducir en HULC si queremos introducir el efecto del cajón de persiana repercutiéndolo como variación de transmitancia en el marco</t>
  </si>
  <si>
    <t>U de la ventana sin contar el cajón</t>
  </si>
  <si>
    <t>v4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</si>
</sst>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ahoma"/>
      <family val="2"/>
    </font>
    <font>
      <vertAlign val="subscript"/>
      <sz val="11"/>
      <name val="Tahoma"/>
      <family val="2"/>
    </font>
    <font>
      <vertAlign val="subscript"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Tahoma"/>
      <family val="2"/>
    </font>
    <font>
      <b/>
      <vertAlign val="subscript"/>
      <sz val="16"/>
      <name val="Tahoma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0" fillId="3" borderId="0" xfId="0" applyFill="1"/>
    <xf numFmtId="0" fontId="5" fillId="3" borderId="0" xfId="0" applyFont="1" applyFill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9" fillId="0" borderId="0" xfId="0" applyFont="1"/>
    <xf numFmtId="0" fontId="8" fillId="0" borderId="0" xfId="0" applyFont="1"/>
    <xf numFmtId="2" fontId="10" fillId="0" borderId="3" xfId="0" applyNumberFormat="1" applyFont="1" applyBorder="1"/>
    <xf numFmtId="0" fontId="0" fillId="2" borderId="1" xfId="0" applyFill="1" applyBorder="1" applyAlignment="1" applyProtection="1">
      <alignment vertical="center"/>
      <protection locked="0"/>
    </xf>
    <xf numFmtId="0" fontId="0" fillId="4" borderId="0" xfId="0" applyFill="1"/>
    <xf numFmtId="0" fontId="0" fillId="4" borderId="0" xfId="0" applyFill="1" applyAlignment="1">
      <alignment vertical="center"/>
    </xf>
    <xf numFmtId="9" fontId="12" fillId="5" borderId="1" xfId="0" applyNumberFormat="1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0" fillId="0" borderId="5" xfId="0" applyBorder="1"/>
    <xf numFmtId="0" fontId="11" fillId="4" borderId="0" xfId="0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4" fillId="0" borderId="0" xfId="0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5" fillId="4" borderId="0" xfId="0" applyFont="1" applyFill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6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7</xdr:row>
      <xdr:rowOff>66675</xdr:rowOff>
    </xdr:from>
    <xdr:to>
      <xdr:col>13</xdr:col>
      <xdr:colOff>6315925</xdr:colOff>
      <xdr:row>8</xdr:row>
      <xdr:rowOff>1181430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BDCFE-3FA3-430A-A5CD-E141DF03C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1333500"/>
          <a:ext cx="6087325" cy="2362530"/>
        </a:xfrm>
        <a:prstGeom prst="rect">
          <a:avLst/>
        </a:prstGeom>
      </xdr:spPr>
    </xdr:pic>
    <xdr:clientData/>
  </xdr:twoCellAnchor>
  <xdr:twoCellAnchor>
    <xdr:from>
      <xdr:col>7</xdr:col>
      <xdr:colOff>571500</xdr:colOff>
      <xdr:row>13</xdr:row>
      <xdr:rowOff>209550</xdr:rowOff>
    </xdr:from>
    <xdr:to>
      <xdr:col>13</xdr:col>
      <xdr:colOff>161925</xdr:colOff>
      <xdr:row>16</xdr:row>
      <xdr:rowOff>194877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DEABB3-4746-4BC1-B47A-99FF3623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43" t="66443" r="40216" b="22433"/>
        <a:stretch>
          <a:fillRect/>
        </a:stretch>
      </xdr:blipFill>
      <xdr:spPr bwMode="auto">
        <a:xfrm>
          <a:off x="5172075" y="5886450"/>
          <a:ext cx="4600575" cy="79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0</xdr:row>
      <xdr:rowOff>1</xdr:rowOff>
    </xdr:from>
    <xdr:to>
      <xdr:col>3</xdr:col>
      <xdr:colOff>728013</xdr:colOff>
      <xdr:row>0</xdr:row>
      <xdr:rowOff>819151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C04178-288E-46EA-938B-1DD89865A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252012" cy="819150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26</xdr:row>
      <xdr:rowOff>0</xdr:rowOff>
    </xdr:from>
    <xdr:to>
      <xdr:col>4</xdr:col>
      <xdr:colOff>419100</xdr:colOff>
      <xdr:row>26</xdr:row>
      <xdr:rowOff>266700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8A3605DA-BE50-45A4-AA17-27E6077B861A}"/>
            </a:ext>
          </a:extLst>
        </xdr:cNvPr>
        <xdr:cNvSpPr/>
      </xdr:nvSpPr>
      <xdr:spPr>
        <a:xfrm>
          <a:off x="2514600" y="8067675"/>
          <a:ext cx="219075" cy="2667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2</xdr:col>
      <xdr:colOff>0</xdr:colOff>
      <xdr:row>63</xdr:row>
      <xdr:rowOff>114300</xdr:rowOff>
    </xdr:from>
    <xdr:to>
      <xdr:col>10</xdr:col>
      <xdr:colOff>702610</xdr:colOff>
      <xdr:row>85</xdr:row>
      <xdr:rowOff>105470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CAED34-DEB2-4D8F-9878-D3C3A967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9277350"/>
          <a:ext cx="6827185" cy="4182170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60</xdr:row>
      <xdr:rowOff>190500</xdr:rowOff>
    </xdr:from>
    <xdr:to>
      <xdr:col>12</xdr:col>
      <xdr:colOff>9525</xdr:colOff>
      <xdr:row>77</xdr:row>
      <xdr:rowOff>66675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B877633F-6E9A-4A44-96D0-4DC3D9830005}"/>
            </a:ext>
          </a:extLst>
        </xdr:cNvPr>
        <xdr:cNvCxnSpPr/>
      </xdr:nvCxnSpPr>
      <xdr:spPr>
        <a:xfrm flipH="1">
          <a:off x="3981450" y="8048625"/>
          <a:ext cx="4981575" cy="38481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238242</xdr:colOff>
      <xdr:row>63</xdr:row>
      <xdr:rowOff>104774</xdr:rowOff>
    </xdr:from>
    <xdr:to>
      <xdr:col>13</xdr:col>
      <xdr:colOff>5027729</xdr:colOff>
      <xdr:row>85</xdr:row>
      <xdr:rowOff>95250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1C8E1F6-1DB5-4B7B-9A2E-0D10C10E6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592" y="9172574"/>
          <a:ext cx="6751637" cy="4181476"/>
        </a:xfrm>
        <a:prstGeom prst="rect">
          <a:avLst/>
        </a:prstGeom>
      </xdr:spPr>
    </xdr:pic>
    <xdr:clientData/>
  </xdr:twoCellAnchor>
  <xdr:twoCellAnchor>
    <xdr:from>
      <xdr:col>12</xdr:col>
      <xdr:colOff>723900</xdr:colOff>
      <xdr:row>61</xdr:row>
      <xdr:rowOff>209550</xdr:rowOff>
    </xdr:from>
    <xdr:to>
      <xdr:col>13</xdr:col>
      <xdr:colOff>619125</xdr:colOff>
      <xdr:row>70</xdr:row>
      <xdr:rowOff>66675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14778404-6E86-4B8F-BC24-2E31317FB408}"/>
            </a:ext>
          </a:extLst>
        </xdr:cNvPr>
        <xdr:cNvCxnSpPr/>
      </xdr:nvCxnSpPr>
      <xdr:spPr>
        <a:xfrm>
          <a:off x="9677400" y="8782050"/>
          <a:ext cx="657225" cy="168592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59</xdr:row>
      <xdr:rowOff>219075</xdr:rowOff>
    </xdr:from>
    <xdr:to>
      <xdr:col>12</xdr:col>
      <xdr:colOff>9525</xdr:colOff>
      <xdr:row>75</xdr:row>
      <xdr:rowOff>171450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EE13D29D-E468-48B4-8FA1-343562B5AE07}"/>
            </a:ext>
          </a:extLst>
        </xdr:cNvPr>
        <xdr:cNvCxnSpPr/>
      </xdr:nvCxnSpPr>
      <xdr:spPr>
        <a:xfrm flipH="1">
          <a:off x="3876675" y="9134475"/>
          <a:ext cx="4981575" cy="33432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31</xdr:row>
      <xdr:rowOff>114300</xdr:rowOff>
    </xdr:from>
    <xdr:ext cx="6827185" cy="4182170"/>
    <xdr:pic>
      <xdr:nvPicPr>
        <xdr:cNvPr id="12" name="Imagen 11">
          <a:extLst>
            <a:ext uri="{FF2B5EF4-FFF2-40B4-BE49-F238E27FC236}">
              <a16:creationId xmlns:a16="http://schemas.microsoft.com/office/drawing/2014/main" id="{DE776604-025C-4F6B-BB45-799D018D8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18402300"/>
          <a:ext cx="6827185" cy="4182170"/>
        </a:xfrm>
        <a:prstGeom prst="rect">
          <a:avLst/>
        </a:prstGeom>
      </xdr:spPr>
    </xdr:pic>
    <xdr:clientData/>
  </xdr:oneCellAnchor>
  <xdr:twoCellAnchor>
    <xdr:from>
      <xdr:col>6</xdr:col>
      <xdr:colOff>38100</xdr:colOff>
      <xdr:row>29</xdr:row>
      <xdr:rowOff>190500</xdr:rowOff>
    </xdr:from>
    <xdr:to>
      <xdr:col>12</xdr:col>
      <xdr:colOff>9525</xdr:colOff>
      <xdr:row>45</xdr:row>
      <xdr:rowOff>66675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5158F134-EF00-48D9-BBF2-1315ECAB2292}"/>
            </a:ext>
          </a:extLst>
        </xdr:cNvPr>
        <xdr:cNvCxnSpPr/>
      </xdr:nvCxnSpPr>
      <xdr:spPr>
        <a:xfrm flipH="1">
          <a:off x="3876675" y="17678400"/>
          <a:ext cx="4981575" cy="33432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C8E9-F562-47DC-A605-49294303AF1D}">
  <dimension ref="B1:N63"/>
  <sheetViews>
    <sheetView showGridLines="0" tabSelected="1" zoomScale="85" zoomScaleNormal="85" workbookViewId="0">
      <selection activeCell="D16" sqref="D16"/>
    </sheetView>
  </sheetViews>
  <sheetFormatPr baseColWidth="10" defaultRowHeight="15" x14ac:dyDescent="0.25"/>
  <cols>
    <col min="4" max="4" width="11.85546875" customWidth="1"/>
    <col min="12" max="12" width="18" customWidth="1"/>
    <col min="14" max="14" width="96" customWidth="1"/>
  </cols>
  <sheetData>
    <row r="1" spans="2:14" ht="67.5" customHeight="1" x14ac:dyDescent="0.25">
      <c r="N1" s="17" t="s">
        <v>45</v>
      </c>
    </row>
    <row r="2" spans="2:14" ht="26.25" x14ac:dyDescent="0.4">
      <c r="B2" s="6" t="s">
        <v>0</v>
      </c>
    </row>
    <row r="3" spans="2:14" x14ac:dyDescent="0.25">
      <c r="B3" s="5" t="s">
        <v>23</v>
      </c>
    </row>
    <row r="4" spans="2:14" ht="15.75" thickBot="1" x14ac:dyDescent="0.3"/>
    <row r="5" spans="2:14" ht="18" thickBot="1" x14ac:dyDescent="0.3">
      <c r="C5" s="1" t="s">
        <v>1</v>
      </c>
      <c r="D5" s="9">
        <v>1</v>
      </c>
      <c r="E5" s="25" t="s">
        <v>10</v>
      </c>
      <c r="F5" s="26"/>
      <c r="G5" s="26"/>
      <c r="H5" s="26"/>
      <c r="I5" s="26"/>
      <c r="J5" s="26"/>
      <c r="K5" s="26"/>
      <c r="L5" s="26"/>
      <c r="M5" s="26"/>
    </row>
    <row r="6" spans="2:14" ht="18" thickBot="1" x14ac:dyDescent="0.3">
      <c r="C6" s="1" t="s">
        <v>2</v>
      </c>
      <c r="D6" s="9">
        <v>1</v>
      </c>
      <c r="E6" s="25" t="s">
        <v>9</v>
      </c>
      <c r="F6" s="26"/>
      <c r="G6" s="26"/>
      <c r="H6" s="26"/>
      <c r="I6" s="26"/>
      <c r="J6" s="26"/>
      <c r="K6" s="26"/>
      <c r="L6" s="26"/>
      <c r="M6" s="26"/>
    </row>
    <row r="7" spans="2:14" ht="18" thickBot="1" x14ac:dyDescent="0.3">
      <c r="C7" s="1" t="s">
        <v>3</v>
      </c>
      <c r="D7" s="9">
        <v>1</v>
      </c>
      <c r="E7" s="25" t="s">
        <v>11</v>
      </c>
      <c r="F7" s="26"/>
      <c r="G7" s="26"/>
      <c r="H7" s="26"/>
      <c r="I7" s="26"/>
      <c r="J7" s="26"/>
      <c r="K7" s="26"/>
      <c r="L7" s="26"/>
      <c r="M7" s="26"/>
    </row>
    <row r="8" spans="2:14" ht="98.25" customHeight="1" thickBot="1" x14ac:dyDescent="0.3">
      <c r="C8" s="1" t="s">
        <v>4</v>
      </c>
      <c r="D8" s="9">
        <v>0.08</v>
      </c>
      <c r="E8" s="27" t="s">
        <v>19</v>
      </c>
      <c r="F8" s="28"/>
      <c r="G8" s="28"/>
      <c r="H8" s="28"/>
      <c r="I8" s="28"/>
      <c r="J8" s="28"/>
      <c r="K8" s="28"/>
      <c r="L8" s="28"/>
      <c r="M8" s="28"/>
      <c r="N8" s="3" t="s">
        <v>21</v>
      </c>
    </row>
    <row r="9" spans="2:14" ht="98.25" customHeight="1" thickBot="1" x14ac:dyDescent="0.3">
      <c r="C9" s="1" t="s">
        <v>5</v>
      </c>
      <c r="D9" s="9">
        <v>0.08</v>
      </c>
      <c r="E9" s="27" t="s">
        <v>20</v>
      </c>
      <c r="F9" s="28"/>
      <c r="G9" s="28"/>
      <c r="H9" s="28"/>
      <c r="I9" s="28"/>
      <c r="J9" s="28"/>
      <c r="K9" s="28"/>
      <c r="L9" s="28"/>
      <c r="M9" s="28"/>
      <c r="N9" s="2"/>
    </row>
    <row r="10" spans="2:14" ht="18" thickBot="1" x14ac:dyDescent="0.3">
      <c r="C10" s="1" t="s">
        <v>6</v>
      </c>
      <c r="D10" s="9">
        <v>0.64</v>
      </c>
      <c r="E10" s="25" t="s">
        <v>12</v>
      </c>
      <c r="F10" s="26"/>
      <c r="G10" s="26"/>
      <c r="H10" s="26"/>
      <c r="I10" s="26"/>
      <c r="J10" s="26"/>
      <c r="K10" s="26"/>
      <c r="L10" s="26"/>
      <c r="M10" s="26"/>
    </row>
    <row r="11" spans="2:14" ht="18" thickBot="1" x14ac:dyDescent="0.3">
      <c r="C11" s="1" t="s">
        <v>7</v>
      </c>
      <c r="D11" s="9">
        <v>0.36</v>
      </c>
      <c r="E11" s="25" t="s">
        <v>13</v>
      </c>
      <c r="F11" s="26"/>
      <c r="G11" s="26"/>
      <c r="H11" s="26"/>
      <c r="I11" s="26"/>
      <c r="J11" s="26"/>
      <c r="K11" s="26"/>
      <c r="L11" s="26"/>
      <c r="M11" s="26"/>
    </row>
    <row r="12" spans="2:14" ht="18" thickBot="1" x14ac:dyDescent="0.3">
      <c r="C12" s="1" t="s">
        <v>8</v>
      </c>
      <c r="D12" s="9">
        <v>0.2</v>
      </c>
      <c r="E12" s="25" t="s">
        <v>14</v>
      </c>
      <c r="F12" s="26"/>
      <c r="G12" s="26"/>
      <c r="H12" s="26"/>
      <c r="I12" s="26"/>
      <c r="J12" s="26"/>
      <c r="K12" s="26"/>
      <c r="L12" s="26"/>
      <c r="M12" s="26"/>
      <c r="N12" s="22" t="s">
        <v>26</v>
      </c>
    </row>
    <row r="13" spans="2:14" ht="18" thickBot="1" x14ac:dyDescent="0.3">
      <c r="B13" s="1"/>
      <c r="C13" s="1" t="s">
        <v>16</v>
      </c>
      <c r="D13" s="9">
        <v>3.2</v>
      </c>
      <c r="E13" s="25" t="s">
        <v>17</v>
      </c>
      <c r="F13" s="26"/>
      <c r="G13" s="26"/>
      <c r="H13" s="26"/>
      <c r="I13" s="26"/>
      <c r="J13" s="26"/>
      <c r="K13" s="26"/>
      <c r="L13" s="26"/>
      <c r="M13" s="26"/>
    </row>
    <row r="14" spans="2:14" ht="18" thickBot="1" x14ac:dyDescent="0.3">
      <c r="C14" s="1" t="s">
        <v>15</v>
      </c>
      <c r="D14" s="9">
        <v>1</v>
      </c>
      <c r="E14" s="25" t="s">
        <v>18</v>
      </c>
      <c r="F14" s="26"/>
      <c r="G14" s="26"/>
      <c r="H14" s="26"/>
      <c r="I14" s="26"/>
      <c r="J14" s="26"/>
      <c r="K14" s="26"/>
      <c r="L14" s="26"/>
      <c r="M14" s="26"/>
    </row>
    <row r="15" spans="2:14" ht="15.75" thickBot="1" x14ac:dyDescent="0.3"/>
    <row r="16" spans="2:14" ht="30" thickTop="1" thickBot="1" x14ac:dyDescent="0.5">
      <c r="C16" s="4" t="s">
        <v>25</v>
      </c>
      <c r="D16" s="8">
        <f>(D10*D6+D11*D5+D13*D8+D12*D7+D14*D9)/(D10+D11+D12)</f>
        <v>1.28</v>
      </c>
      <c r="E16" s="7" t="s">
        <v>24</v>
      </c>
      <c r="G16" t="s">
        <v>22</v>
      </c>
    </row>
    <row r="17" spans="3:14" ht="15.75" thickTop="1" x14ac:dyDescent="0.25"/>
    <row r="18" spans="3:14" x14ac:dyDescent="0.25">
      <c r="D18" s="5" t="s">
        <v>39</v>
      </c>
    </row>
    <row r="19" spans="3:14" ht="6" customHeight="1" x14ac:dyDescent="0.25"/>
    <row r="20" spans="3:14" x14ac:dyDescent="0.25">
      <c r="C20" s="17" t="s">
        <v>37</v>
      </c>
      <c r="D20" s="19" t="s">
        <v>30</v>
      </c>
      <c r="E20" s="19" t="s">
        <v>31</v>
      </c>
      <c r="F20" s="19" t="s">
        <v>32</v>
      </c>
      <c r="G20" s="19" t="s">
        <v>33</v>
      </c>
      <c r="H20" s="19" t="s">
        <v>34</v>
      </c>
      <c r="I20" s="19" t="s">
        <v>35</v>
      </c>
      <c r="J20" s="21"/>
    </row>
    <row r="21" spans="3:14" x14ac:dyDescent="0.25">
      <c r="C21" s="17" t="s">
        <v>36</v>
      </c>
      <c r="D21" s="20">
        <v>3.2</v>
      </c>
      <c r="E21" s="20">
        <v>2.7</v>
      </c>
      <c r="F21" s="20">
        <v>2.2999999999999998</v>
      </c>
      <c r="G21" s="20">
        <v>2.1</v>
      </c>
      <c r="H21" s="20">
        <v>1.8</v>
      </c>
      <c r="I21" s="20">
        <v>1.8</v>
      </c>
    </row>
    <row r="22" spans="3:14" x14ac:dyDescent="0.25">
      <c r="C22" s="17" t="s">
        <v>38</v>
      </c>
      <c r="D22" s="18" t="str">
        <f>IF(D21&gt;$D$16,"Sí","No")</f>
        <v>Sí</v>
      </c>
      <c r="E22" s="18" t="str">
        <f t="shared" ref="E22:I22" si="0">IF(E21&gt;$D$16,"Sí","No")</f>
        <v>Sí</v>
      </c>
      <c r="F22" s="18" t="str">
        <f t="shared" si="0"/>
        <v>Sí</v>
      </c>
      <c r="G22" s="18" t="str">
        <f t="shared" si="0"/>
        <v>Sí</v>
      </c>
      <c r="H22" s="18" t="str">
        <f t="shared" si="0"/>
        <v>Sí</v>
      </c>
      <c r="I22" s="18" t="str">
        <f t="shared" si="0"/>
        <v>Sí</v>
      </c>
    </row>
    <row r="23" spans="3:14" x14ac:dyDescent="0.25">
      <c r="C23" s="17"/>
      <c r="D23" s="23"/>
      <c r="E23" s="23"/>
      <c r="F23" s="23"/>
      <c r="G23" s="23"/>
      <c r="H23" s="23"/>
      <c r="I23" s="23"/>
    </row>
    <row r="24" spans="3:14" ht="33" customHeight="1" x14ac:dyDescent="0.25">
      <c r="C24" s="31" t="s">
        <v>44</v>
      </c>
      <c r="D24" s="31"/>
      <c r="E24" s="24" t="s">
        <v>41</v>
      </c>
      <c r="F24" s="24">
        <f>(D5*D11+D6*D10+D8*D13)/(D10+D11)</f>
        <v>1.256</v>
      </c>
      <c r="G24" s="23"/>
      <c r="H24" s="23"/>
      <c r="I24" s="23"/>
    </row>
    <row r="26" spans="3:14" ht="3.75" customHeight="1" thickBot="1" x14ac:dyDescent="0.3"/>
    <row r="27" spans="3:14" ht="21.75" thickTop="1" x14ac:dyDescent="0.25">
      <c r="C27" s="14" t="s">
        <v>28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3:14" ht="54" customHeight="1" thickBot="1" x14ac:dyDescent="0.3">
      <c r="C28" s="32" t="s">
        <v>42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3:14" ht="24" thickBot="1" x14ac:dyDescent="0.3">
      <c r="C29" s="29" t="s">
        <v>29</v>
      </c>
      <c r="D29" s="29"/>
      <c r="E29" s="29"/>
      <c r="F29" s="29"/>
      <c r="G29" s="29"/>
      <c r="H29" s="29"/>
      <c r="I29" s="29"/>
      <c r="J29" s="29"/>
      <c r="K29" s="29"/>
      <c r="L29" s="30"/>
      <c r="M29" s="12">
        <f>D11/(D10+D11)</f>
        <v>0.36</v>
      </c>
      <c r="N29" s="16"/>
    </row>
    <row r="30" spans="3:14" ht="24" thickBot="1" x14ac:dyDescent="0.3">
      <c r="C30" s="29" t="s">
        <v>27</v>
      </c>
      <c r="D30" s="29"/>
      <c r="E30" s="29"/>
      <c r="F30" s="29"/>
      <c r="G30" s="29"/>
      <c r="H30" s="29"/>
      <c r="I30" s="29"/>
      <c r="J30" s="29"/>
      <c r="K30" s="29"/>
      <c r="L30" s="30"/>
      <c r="M30" s="12">
        <f>(D16/F24)-1</f>
        <v>1.9108280254777066E-2</v>
      </c>
      <c r="N30" s="11"/>
    </row>
    <row r="31" spans="3:14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59" spans="3:14" ht="54" customHeight="1" thickBot="1" x14ac:dyDescent="0.3">
      <c r="C59" s="32" t="s">
        <v>43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3:14" ht="24" thickBot="1" x14ac:dyDescent="0.3">
      <c r="C60" s="29" t="s">
        <v>29</v>
      </c>
      <c r="D60" s="29"/>
      <c r="E60" s="29"/>
      <c r="F60" s="29"/>
      <c r="G60" s="29"/>
      <c r="H60" s="29"/>
      <c r="I60" s="29"/>
      <c r="J60" s="29"/>
      <c r="K60" s="29"/>
      <c r="L60" s="30"/>
      <c r="M60" s="12">
        <f>D11/(D10+D11)</f>
        <v>0.36</v>
      </c>
      <c r="N60" s="16"/>
    </row>
    <row r="61" spans="3:14" ht="24" thickBot="1" x14ac:dyDescent="0.3">
      <c r="C61" s="29" t="s">
        <v>27</v>
      </c>
      <c r="D61" s="29"/>
      <c r="E61" s="29"/>
      <c r="F61" s="29"/>
      <c r="G61" s="29"/>
      <c r="H61" s="29"/>
      <c r="I61" s="29"/>
      <c r="J61" s="29"/>
      <c r="K61" s="29"/>
      <c r="L61" s="30"/>
      <c r="M61" s="12">
        <v>0</v>
      </c>
      <c r="N61" s="11"/>
    </row>
    <row r="62" spans="3:14" ht="24" thickBot="1" x14ac:dyDescent="0.3">
      <c r="C62" s="29" t="s">
        <v>40</v>
      </c>
      <c r="D62" s="29"/>
      <c r="E62" s="29"/>
      <c r="F62" s="29"/>
      <c r="G62" s="29"/>
      <c r="H62" s="29"/>
      <c r="I62" s="29"/>
      <c r="J62" s="29"/>
      <c r="K62" s="29"/>
      <c r="L62" s="30"/>
      <c r="M62" s="13">
        <f>((D16*(D10+D11))-D10*D6-D14*D8-D13*D9)/D11</f>
        <v>0.84444444444444466</v>
      </c>
      <c r="N62" s="11"/>
    </row>
    <row r="63" spans="3:14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</sheetData>
  <sheetProtection algorithmName="SHA-512" hashValue="Yxamg3TEbIMQVCP6eUxnbTb5qZGC6kVPQauaFNgKte3zoYNfnQy8vzAbmHtS1hvpLi/vslDv+Dl0ILYkWDEhXQ==" saltValue="lhfZDlGUoHQc7mf7p9wJVA==" spinCount="100000" sheet="1" objects="1" scenarios="1"/>
  <mergeCells count="18">
    <mergeCell ref="C30:L30"/>
    <mergeCell ref="C29:L29"/>
    <mergeCell ref="C24:D24"/>
    <mergeCell ref="C61:L61"/>
    <mergeCell ref="C62:L62"/>
    <mergeCell ref="C59:N59"/>
    <mergeCell ref="C60:L60"/>
    <mergeCell ref="C28:N28"/>
    <mergeCell ref="E5:M5"/>
    <mergeCell ref="E6:M6"/>
    <mergeCell ref="E7:M7"/>
    <mergeCell ref="E8:M8"/>
    <mergeCell ref="E9:M9"/>
    <mergeCell ref="E10:M10"/>
    <mergeCell ref="E11:M11"/>
    <mergeCell ref="E12:M12"/>
    <mergeCell ref="E13:M13"/>
    <mergeCell ref="E14:M14"/>
  </mergeCells>
  <conditionalFormatting sqref="D22:I23 E24:I24">
    <cfRule type="containsText" dxfId="1" priority="1" operator="containsText" text="No">
      <formula>NOT(ISERROR(SEARCH("No",D22)))</formula>
    </cfRule>
    <cfRule type="containsText" dxfId="0" priority="2" operator="containsText" text="Sí">
      <formula>NOT(ISERROR(SEARCH("Sí",D22)))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Castillo Guillen</dc:creator>
  <cp:lastModifiedBy>José Luis Ureña Murcia</cp:lastModifiedBy>
  <dcterms:created xsi:type="dcterms:W3CDTF">2020-11-25T14:36:31Z</dcterms:created>
  <dcterms:modified xsi:type="dcterms:W3CDTF">2024-01-15T06:55:19Z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0fd1fe97-d431-44a8-8045-ed5493c14735</vt:lpwstr>
  </property>
</Properties>
</file>